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OJEKTE\Website-Download-Center\Dokumente\Studienbereich Technik\Studienangebot\Wirtschaftsingenieurwesen\"/>
    </mc:Choice>
  </mc:AlternateContent>
  <bookViews>
    <workbookView xWindow="0" yWindow="0" windowWidth="28320" windowHeight="12225"/>
  </bookViews>
  <sheets>
    <sheet name="Bewertung" sheetId="1" r:id="rId1"/>
    <sheet name="Notenskala" sheetId="2" r:id="rId2"/>
  </sheets>
  <definedNames>
    <definedName name="_xlnm.Print_Area" localSheetId="0">Bewertung!$A$1:$H$57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B7" i="2" s="1"/>
  <c r="B6" i="2" l="1"/>
  <c r="A8" i="2"/>
  <c r="A9" i="2" l="1"/>
  <c r="B8" i="2"/>
  <c r="A10" i="2" l="1"/>
  <c r="B9" i="2"/>
  <c r="B10" i="2" l="1"/>
  <c r="A11" i="2"/>
  <c r="B11" i="2" l="1"/>
  <c r="A12" i="2"/>
  <c r="B12" i="2" l="1"/>
  <c r="A13" i="2"/>
  <c r="B13" i="2" l="1"/>
  <c r="A14" i="2"/>
  <c r="B14" i="2" l="1"/>
  <c r="A15" i="2"/>
  <c r="B15" i="2" l="1"/>
  <c r="A16" i="2"/>
  <c r="B16" i="2" l="1"/>
  <c r="A17" i="2"/>
  <c r="B17" i="2" l="1"/>
  <c r="A18" i="2"/>
  <c r="B18" i="2" l="1"/>
  <c r="A19" i="2"/>
  <c r="B19" i="2" l="1"/>
  <c r="A20" i="2"/>
  <c r="B20" i="2" l="1"/>
  <c r="A21" i="2"/>
  <c r="B21" i="2" l="1"/>
  <c r="A22" i="2"/>
  <c r="B22" i="2" l="1"/>
  <c r="A23" i="2"/>
  <c r="B23" i="2" l="1"/>
  <c r="A24" i="2"/>
  <c r="B24" i="2" l="1"/>
  <c r="A25" i="2"/>
  <c r="B25" i="2" l="1"/>
  <c r="A26" i="2"/>
  <c r="B26" i="2" l="1"/>
  <c r="A27" i="2"/>
  <c r="B27" i="2" l="1"/>
  <c r="A28" i="2"/>
  <c r="B28" i="2" l="1"/>
  <c r="A29" i="2"/>
  <c r="B29" i="2" l="1"/>
  <c r="A30" i="2"/>
  <c r="B30" i="2" l="1"/>
  <c r="A31" i="2"/>
  <c r="B31" i="2" l="1"/>
  <c r="A32" i="2"/>
  <c r="B32" i="2" l="1"/>
  <c r="A33" i="2"/>
  <c r="B33" i="2" l="1"/>
  <c r="A34" i="2"/>
  <c r="B34" i="2" l="1"/>
  <c r="A35" i="2"/>
  <c r="B35" i="2" l="1"/>
  <c r="A36" i="2"/>
  <c r="B36" i="2" l="1"/>
  <c r="A37" i="2"/>
  <c r="B37" i="2" l="1"/>
  <c r="A38" i="2"/>
  <c r="B38" i="2" l="1"/>
  <c r="A39" i="2"/>
  <c r="B39" i="2" l="1"/>
  <c r="A40" i="2"/>
  <c r="B40" i="2" l="1"/>
  <c r="A41" i="2"/>
  <c r="B41" i="2" l="1"/>
  <c r="A42" i="2"/>
  <c r="B42" i="2" l="1"/>
  <c r="A43" i="2"/>
  <c r="B43" i="2" l="1"/>
  <c r="A44" i="2"/>
  <c r="B44" i="2" l="1"/>
  <c r="A45" i="2"/>
  <c r="B45" i="2" l="1"/>
  <c r="A46" i="2"/>
  <c r="B46" i="2" l="1"/>
  <c r="A47" i="2"/>
  <c r="B47" i="2" l="1"/>
  <c r="A48" i="2"/>
  <c r="B48" i="2" l="1"/>
  <c r="A49" i="2"/>
  <c r="B49" i="2" l="1"/>
  <c r="A50" i="2"/>
  <c r="B50" i="2" l="1"/>
  <c r="A51" i="2"/>
  <c r="B51" i="2" l="1"/>
  <c r="A52" i="2"/>
  <c r="B52" i="2" l="1"/>
  <c r="A53" i="2"/>
  <c r="B53" i="2" l="1"/>
  <c r="A54" i="2"/>
  <c r="B54" i="2" l="1"/>
  <c r="A55" i="2"/>
  <c r="B55" i="2" l="1"/>
  <c r="A56" i="2"/>
  <c r="B56" i="2" l="1"/>
  <c r="A57" i="2"/>
  <c r="B57" i="2" l="1"/>
  <c r="A58" i="2"/>
  <c r="B58" i="2" l="1"/>
  <c r="A59" i="2"/>
  <c r="B59" i="2" l="1"/>
  <c r="A60" i="2"/>
  <c r="B60" i="2" l="1"/>
  <c r="A61" i="2"/>
  <c r="B61" i="2" l="1"/>
  <c r="A62" i="2"/>
  <c r="B62" i="2" l="1"/>
  <c r="A63" i="2"/>
  <c r="B63" i="2" l="1"/>
  <c r="A64" i="2"/>
  <c r="B64" i="2" l="1"/>
  <c r="A65" i="2"/>
  <c r="B65" i="2" l="1"/>
  <c r="A66" i="2"/>
  <c r="B66" i="2" l="1"/>
  <c r="A67" i="2"/>
  <c r="B67" i="2" l="1"/>
  <c r="A68" i="2"/>
  <c r="B68" i="2" l="1"/>
  <c r="A69" i="2"/>
  <c r="B69" i="2" l="1"/>
  <c r="A70" i="2"/>
  <c r="B70" i="2" l="1"/>
  <c r="A71" i="2"/>
  <c r="B71" i="2" l="1"/>
  <c r="A72" i="2"/>
  <c r="B72" i="2" l="1"/>
  <c r="A73" i="2"/>
  <c r="B73" i="2" l="1"/>
  <c r="C6" i="2"/>
  <c r="D6" i="2" l="1"/>
  <c r="C7" i="2"/>
  <c r="D7" i="2" l="1"/>
  <c r="C8" i="2"/>
  <c r="D8" i="2" l="1"/>
  <c r="C9" i="2"/>
  <c r="D9" i="2" l="1"/>
  <c r="C10" i="2"/>
  <c r="D10" i="2" l="1"/>
  <c r="C11" i="2"/>
  <c r="D11" i="2" l="1"/>
  <c r="C12" i="2"/>
  <c r="D12" i="2" l="1"/>
  <c r="C13" i="2"/>
  <c r="D13" i="2" l="1"/>
  <c r="C14" i="2"/>
  <c r="D14" i="2" l="1"/>
  <c r="C15" i="2"/>
  <c r="D15" i="2" l="1"/>
  <c r="C16" i="2"/>
  <c r="D16" i="2" l="1"/>
  <c r="C17" i="2"/>
  <c r="D17" i="2" l="1"/>
  <c r="C18" i="2"/>
  <c r="D18" i="2" l="1"/>
  <c r="C19" i="2"/>
  <c r="D19" i="2" l="1"/>
  <c r="C20" i="2"/>
  <c r="D20" i="2" l="1"/>
  <c r="C21" i="2"/>
  <c r="D21" i="2" l="1"/>
  <c r="C22" i="2"/>
  <c r="D22" i="2" l="1"/>
  <c r="C23" i="2"/>
  <c r="D23" i="2" l="1"/>
  <c r="C24" i="2"/>
  <c r="D24" i="2" l="1"/>
  <c r="C25" i="2"/>
  <c r="D25" i="2" l="1"/>
  <c r="C26" i="2"/>
  <c r="D26" i="2" l="1"/>
  <c r="C27" i="2"/>
  <c r="D27" i="2" l="1"/>
  <c r="C28" i="2"/>
  <c r="D28" i="2" l="1"/>
  <c r="C29" i="2"/>
  <c r="D29" i="2" l="1"/>
  <c r="C30" i="2"/>
  <c r="D30" i="2" l="1"/>
  <c r="C31" i="2"/>
  <c r="D31" i="2" l="1"/>
  <c r="C32" i="2"/>
  <c r="D32" i="2" l="1"/>
  <c r="C33" i="2"/>
  <c r="D33" i="2" l="1"/>
  <c r="C34" i="2"/>
  <c r="D34" i="2" l="1"/>
  <c r="C35" i="2"/>
  <c r="D35" i="2" l="1"/>
  <c r="C36" i="2"/>
  <c r="D36" i="2" l="1"/>
  <c r="C37" i="2"/>
  <c r="D37" i="2" l="1"/>
  <c r="C38" i="2"/>
  <c r="D38" i="2" l="1"/>
  <c r="C39" i="2"/>
  <c r="D39" i="2" l="1"/>
  <c r="C40" i="2"/>
  <c r="D40" i="2" l="1"/>
  <c r="C41" i="2"/>
  <c r="D41" i="2" l="1"/>
  <c r="C42" i="2"/>
  <c r="D42" i="2" l="1"/>
  <c r="C43" i="2"/>
  <c r="D43" i="2" l="1"/>
  <c r="C44" i="2"/>
  <c r="D44" i="2" l="1"/>
  <c r="C45" i="2"/>
  <c r="D45" i="2" l="1"/>
  <c r="C46" i="2"/>
  <c r="D46" i="2" l="1"/>
  <c r="C47" i="2"/>
  <c r="D47" i="2" l="1"/>
  <c r="C48" i="2"/>
  <c r="D48" i="2" l="1"/>
  <c r="C49" i="2"/>
  <c r="D49" i="2" l="1"/>
  <c r="C50" i="2"/>
  <c r="D50" i="2" l="1"/>
  <c r="C51" i="2"/>
  <c r="D51" i="2" l="1"/>
  <c r="C52" i="2"/>
  <c r="D52" i="2" l="1"/>
  <c r="C53" i="2"/>
  <c r="D53" i="2" l="1"/>
  <c r="C54" i="2"/>
  <c r="D54" i="2" l="1"/>
  <c r="C55" i="2"/>
  <c r="D55" i="2" l="1"/>
  <c r="C56" i="2"/>
  <c r="D56" i="2" l="1"/>
  <c r="C57" i="2"/>
  <c r="D57" i="2" l="1"/>
  <c r="C58" i="2"/>
  <c r="D58" i="2" l="1"/>
  <c r="C59" i="2"/>
  <c r="D59" i="2" l="1"/>
  <c r="C60" i="2"/>
  <c r="D60" i="2" l="1"/>
  <c r="C61" i="2"/>
  <c r="D61" i="2" l="1"/>
  <c r="C62" i="2"/>
  <c r="D62" i="2" l="1"/>
  <c r="C63" i="2"/>
  <c r="D63" i="2" l="1"/>
  <c r="C64" i="2"/>
  <c r="D64" i="2" l="1"/>
  <c r="C65" i="2"/>
  <c r="D65" i="2" l="1"/>
  <c r="C66" i="2"/>
  <c r="D66" i="2" l="1"/>
  <c r="C67" i="2"/>
  <c r="D67" i="2" l="1"/>
  <c r="C68" i="2"/>
  <c r="D68" i="2" l="1"/>
  <c r="C69" i="2"/>
  <c r="D69" i="2" l="1"/>
  <c r="C70" i="2"/>
  <c r="D70" i="2" l="1"/>
  <c r="C71" i="2"/>
  <c r="D71" i="2" l="1"/>
  <c r="C72" i="2"/>
  <c r="D72" i="2" l="1"/>
  <c r="C73" i="2"/>
  <c r="D73" i="2" l="1"/>
  <c r="E6" i="2"/>
  <c r="E7" i="2" s="1"/>
  <c r="E8" i="2" s="1"/>
  <c r="E9" i="2" l="1"/>
  <c r="E10" i="2" l="1"/>
  <c r="E11" i="2" l="1"/>
  <c r="E12" i="2" l="1"/>
  <c r="E13" i="2" l="1"/>
  <c r="E14" i="2" l="1"/>
  <c r="E15" i="2" l="1"/>
  <c r="E16" i="2" l="1"/>
  <c r="E17" i="2" l="1"/>
  <c r="E18" i="2" l="1"/>
  <c r="E19" i="2" l="1"/>
  <c r="E20" i="2" l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 l="1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E47" i="2" l="1"/>
  <c r="E48" i="2" l="1"/>
  <c r="G22" i="1"/>
  <c r="G16" i="1"/>
  <c r="E49" i="2" l="1"/>
  <c r="G23" i="1"/>
  <c r="G24" i="1" s="1"/>
  <c r="E50" i="2" l="1"/>
  <c r="E51" i="2" l="1"/>
  <c r="E52" i="2" l="1"/>
  <c r="E53" i="2" l="1"/>
  <c r="E54" i="2" l="1"/>
  <c r="E55" i="2" l="1"/>
  <c r="E56" i="2" l="1"/>
  <c r="E57" i="2" l="1"/>
  <c r="E58" i="2" l="1"/>
  <c r="E59" i="2" l="1"/>
  <c r="E60" i="2" l="1"/>
  <c r="E61" i="2" l="1"/>
  <c r="E62" i="2" l="1"/>
  <c r="E63" i="2" l="1"/>
  <c r="E64" i="2" l="1"/>
  <c r="E65" i="2" l="1"/>
  <c r="E66" i="2" l="1"/>
  <c r="E67" i="2" l="1"/>
  <c r="E68" i="2" l="1"/>
  <c r="E69" i="2" l="1"/>
  <c r="E70" i="2" l="1"/>
  <c r="E71" i="2" l="1"/>
  <c r="E72" i="2" l="1"/>
  <c r="E73" i="2" l="1"/>
  <c r="F71" i="2"/>
  <c r="F34" i="2"/>
  <c r="F38" i="2"/>
  <c r="F48" i="2"/>
  <c r="F58" i="2"/>
  <c r="F16" i="2"/>
  <c r="F45" i="2"/>
  <c r="F13" i="2"/>
  <c r="F33" i="2"/>
  <c r="F51" i="2"/>
  <c r="F46" i="2"/>
  <c r="F22" i="2"/>
  <c r="F72" i="2"/>
  <c r="F6" i="2"/>
  <c r="F26" i="2"/>
  <c r="F65" i="2"/>
  <c r="F14" i="2"/>
  <c r="F68" i="2"/>
  <c r="F10" i="2"/>
  <c r="F60" i="2"/>
  <c r="F47" i="2"/>
  <c r="F52" i="2"/>
  <c r="F9" i="2"/>
  <c r="F29" i="2"/>
  <c r="F64" i="2"/>
  <c r="F40" i="2"/>
  <c r="F42" i="2"/>
  <c r="F24" i="2"/>
  <c r="F30" i="2"/>
  <c r="F63" i="2"/>
  <c r="F69" i="2"/>
  <c r="F54" i="2"/>
  <c r="F28" i="2"/>
  <c r="F49" i="2"/>
  <c r="F59" i="2"/>
  <c r="F44" i="2"/>
  <c r="F73" i="2"/>
  <c r="F21" i="2"/>
  <c r="F25" i="2"/>
  <c r="F31" i="2"/>
  <c r="F27" i="2"/>
  <c r="F62" i="2"/>
  <c r="F23" i="2"/>
  <c r="F18" i="2"/>
  <c r="F57" i="2"/>
  <c r="F12" i="2"/>
  <c r="F70" i="2"/>
  <c r="F53" i="2"/>
  <c r="F17" i="2"/>
  <c r="F19" i="2"/>
  <c r="F55" i="2"/>
  <c r="F39" i="2"/>
  <c r="F37" i="2"/>
  <c r="F41" i="2"/>
  <c r="F7" i="2"/>
  <c r="F20" i="2"/>
  <c r="F11" i="2"/>
  <c r="F66" i="2"/>
  <c r="F50" i="2"/>
  <c r="F67" i="2"/>
  <c r="F15" i="2"/>
  <c r="F32" i="2"/>
  <c r="F56" i="2"/>
  <c r="F43" i="2"/>
  <c r="F36" i="2"/>
  <c r="F8" i="2"/>
  <c r="F35" i="2"/>
  <c r="F61" i="2"/>
</calcChain>
</file>

<file path=xl/sharedStrings.xml><?xml version="1.0" encoding="utf-8"?>
<sst xmlns="http://schemas.openxmlformats.org/spreadsheetml/2006/main" count="69" uniqueCount="48">
  <si>
    <t>Name des/der Studierenden:</t>
  </si>
  <si>
    <t>Kurs:</t>
  </si>
  <si>
    <t>Matrikelnummer:</t>
  </si>
  <si>
    <t>Titel der Arbeit:</t>
  </si>
  <si>
    <t>Name des/der Gutachter:</t>
  </si>
  <si>
    <t>0 - 6</t>
  </si>
  <si>
    <t>ausreichend</t>
  </si>
  <si>
    <t xml:space="preserve">befriedigend </t>
  </si>
  <si>
    <t xml:space="preserve"> gut </t>
  </si>
  <si>
    <t xml:space="preserve">sehr gut </t>
  </si>
  <si>
    <t>erreichte Punktzahl</t>
  </si>
  <si>
    <t xml:space="preserve">nicht ausreichend </t>
  </si>
  <si>
    <t>Notenvorschlag</t>
  </si>
  <si>
    <t>Note</t>
  </si>
  <si>
    <t>Punkte</t>
  </si>
  <si>
    <t>13-15</t>
  </si>
  <si>
    <t>0-29</t>
  </si>
  <si>
    <t>30-34</t>
  </si>
  <si>
    <t>35-44</t>
  </si>
  <si>
    <t>45-54</t>
  </si>
  <si>
    <t>55-60</t>
  </si>
  <si>
    <t>13-14</t>
  </si>
  <si>
    <t>15-18</t>
  </si>
  <si>
    <t>19 -22</t>
  </si>
  <si>
    <t>23-25</t>
  </si>
  <si>
    <t>0-12</t>
  </si>
  <si>
    <t>Vier bei</t>
  </si>
  <si>
    <t>Eins bei</t>
  </si>
  <si>
    <t>7 - 8</t>
  </si>
  <si>
    <t>9 - 10</t>
  </si>
  <si>
    <t>11 - 12</t>
  </si>
  <si>
    <t xml:space="preserve">Methodisches Vorgehen wird begründet und ist der Fragestellung angemessen; 
existierende Lösungsansätze aus dem Stand der Forschung/Technik werden berücksichtigt; Ergebnis/Lösung ist anwendbar und umsetzbar; Empfehlungen werden begründet, Grenzen der Untersuchungen reflektiert. </t>
  </si>
  <si>
    <t>Bewertungsformular wissenschaftliche Arbeiten</t>
  </si>
  <si>
    <t>konkrete und präzise Darstellung von Anlass, Ausgangspunkt und Ziel der Untersuchung; 
Darstellung der verfügbaren Datenbasis/Vorarbeiten und eventuell einer Arbeitsthese</t>
  </si>
  <si>
    <t>prägnante, aussagekräftige Tabellen, Abbildungen und Formulierungen; nachvollziehbare Gedankenführung und Gliederung; ausreichend relevante und aktuelle Literatur verwendet; fehlerfreies Literaturverzeichnis, Zitierregeln richtig angewendet; sprachlich fehlerfrei</t>
  </si>
  <si>
    <t xml:space="preserve">Zielformulierung/Problemstellung                         </t>
  </si>
  <si>
    <t>max. 15 von 100 Punkten</t>
  </si>
  <si>
    <t xml:space="preserve">Inhaltliche Bearbeitung 
</t>
  </si>
  <si>
    <t>max. 60 von 100 Punkten</t>
  </si>
  <si>
    <t xml:space="preserve">Dokumentation/wissenschaftliches
Arbeiten </t>
  </si>
  <si>
    <t>max. 25 von 100 Punkten</t>
  </si>
  <si>
    <t>Erläuterung der Bewertung durch den Gutachter:
Zielformulierung/Problemstellung</t>
  </si>
  <si>
    <t>Erläuterung der Bewertung durch den Gutachter:
Inhaltliche Bearbeitung</t>
  </si>
  <si>
    <t>Erläuterung der Bewertung durch den Gutachter:
Dokumentation/wissenschaftliches Arbeiten</t>
  </si>
  <si>
    <t>Feedback des Gutachters für Studierenden</t>
  </si>
  <si>
    <t>_______________________________________________________</t>
  </si>
  <si>
    <t>Unterschrift Betreuer</t>
  </si>
  <si>
    <t>Ort,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</si>
</sst>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rgb="FF000000"/>
      <name val="+mn-lt"/>
    </font>
    <font>
      <b/>
      <sz val="9"/>
      <color rgb="FF000000"/>
      <name val="+mn-lt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" borderId="4" xfId="0" applyFont="1" applyFill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4" borderId="4" xfId="0" applyFont="1" applyFill="1" applyBorder="1" applyAlignment="1">
      <alignment horizontal="right"/>
    </xf>
    <xf numFmtId="0" fontId="12" fillId="0" borderId="0" xfId="0" applyFont="1" applyProtection="1"/>
    <xf numFmtId="3" fontId="13" fillId="5" borderId="11" xfId="0" applyNumberFormat="1" applyFont="1" applyFill="1" applyBorder="1" applyAlignment="1" applyProtection="1">
      <alignment horizontal="right"/>
    </xf>
    <xf numFmtId="3" fontId="13" fillId="5" borderId="16" xfId="0" applyNumberFormat="1" applyFont="1" applyFill="1" applyBorder="1" applyAlignment="1" applyProtection="1">
      <alignment horizontal="right"/>
    </xf>
    <xf numFmtId="3" fontId="13" fillId="5" borderId="17" xfId="0" applyNumberFormat="1" applyFont="1" applyFill="1" applyBorder="1" applyAlignment="1" applyProtection="1">
      <alignment horizontal="right"/>
    </xf>
    <xf numFmtId="164" fontId="12" fillId="0" borderId="11" xfId="0" applyNumberFormat="1" applyFont="1" applyFill="1" applyBorder="1" applyProtection="1"/>
    <xf numFmtId="165" fontId="13" fillId="0" borderId="16" xfId="0" applyNumberFormat="1" applyFont="1" applyFill="1" applyBorder="1" applyProtection="1">
      <protection locked="0"/>
    </xf>
    <xf numFmtId="164" fontId="12" fillId="0" borderId="17" xfId="0" applyNumberFormat="1" applyFont="1" applyFill="1" applyBorder="1" applyProtection="1"/>
    <xf numFmtId="165" fontId="13" fillId="0" borderId="11" xfId="0" applyNumberFormat="1" applyFont="1" applyFill="1" applyBorder="1" applyProtection="1">
      <protection locked="0"/>
    </xf>
    <xf numFmtId="0" fontId="13" fillId="0" borderId="0" xfId="0" applyFont="1" applyProtection="1"/>
    <xf numFmtId="0" fontId="0" fillId="6" borderId="11" xfId="0" applyFill="1" applyBorder="1"/>
    <xf numFmtId="0" fontId="13" fillId="6" borderId="11" xfId="0" applyFont="1" applyFill="1" applyBorder="1" applyProtection="1"/>
    <xf numFmtId="0" fontId="12" fillId="0" borderId="11" xfId="0" applyFont="1" applyBorder="1" applyProtection="1"/>
    <xf numFmtId="0" fontId="1" fillId="6" borderId="11" xfId="0" applyFon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7" xfId="0" applyNumberFormat="1" applyBorder="1"/>
    <xf numFmtId="0" fontId="9" fillId="4" borderId="4" xfId="0" applyFont="1" applyFill="1" applyBorder="1" applyAlignment="1">
      <alignment horizontal="right" vertical="center"/>
    </xf>
    <xf numFmtId="49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0" fillId="7" borderId="13" xfId="0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7" borderId="14" xfId="0" applyFill="1" applyBorder="1" applyAlignment="1">
      <alignment horizontal="center" vertical="center"/>
    </xf>
    <xf numFmtId="0" fontId="15" fillId="0" borderId="20" xfId="0" applyFont="1" applyBorder="1"/>
    <xf numFmtId="0" fontId="0" fillId="0" borderId="3" xfId="0" applyBorder="1"/>
    <xf numFmtId="0" fontId="0" fillId="0" borderId="21" xfId="0" applyBorder="1"/>
    <xf numFmtId="0" fontId="0" fillId="4" borderId="12" xfId="0" applyFill="1" applyBorder="1"/>
    <xf numFmtId="0" fontId="10" fillId="4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65" fontId="0" fillId="0" borderId="0" xfId="0" applyNumberFormat="1" applyBorder="1"/>
    <xf numFmtId="0" fontId="16" fillId="0" borderId="0" xfId="0" applyFont="1"/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2</xdr:row>
          <xdr:rowOff>28575</xdr:rowOff>
        </xdr:from>
        <xdr:to>
          <xdr:col>0</xdr:col>
          <xdr:colOff>1876425</xdr:colOff>
          <xdr:row>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T2000 Projektarbeit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752475</xdr:colOff>
          <xdr:row>3</xdr:row>
          <xdr:rowOff>180975</xdr:rowOff>
        </xdr:from>
        <xdr:to>
          <xdr:col>0</xdr:col>
          <xdr:colOff>1876425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T3100 Studienarbeit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28575</xdr:rowOff>
        </xdr:from>
        <xdr:to>
          <xdr:col>4</xdr:col>
          <xdr:colOff>485775</xdr:colOff>
          <xdr:row>3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T3200 Studienarbeit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180975</xdr:rowOff>
        </xdr:from>
        <xdr:to>
          <xdr:col>4</xdr:col>
          <xdr:colOff>485775</xdr:colOff>
          <xdr:row>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solidFill>
                <a:srgbClr val="3F3F3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T3300 Bachelorarbeit</a:t>
              </a:r>
            </a:p>
          </xdr:txBody>
        </xdr:sp>
        <xdr:clientData/>
      </xdr:twoCellAnchor>
    </mc:Choice>
    <mc:Fallback/>
  </mc:AlternateContent>
  <xdr:twoCellAnchor editAs="oneCell">
    <xdr:from>
      <xdr:col>7</xdr:col>
      <xdr:colOff>790575</xdr:colOff>
      <xdr:row>0</xdr:row>
      <xdr:rowOff>104774</xdr:rowOff>
    </xdr:from>
    <xdr:to>
      <xdr:col>7</xdr:col>
      <xdr:colOff>2209801</xdr:colOff>
      <xdr:row>2</xdr:row>
      <xdr:rowOff>171689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04774"/>
          <a:ext cx="1419226" cy="700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view="pageBreakPreview" zoomScale="90" zoomScaleNormal="90" zoomScaleSheetLayoutView="90" workbookViewId="0"/>
  </sheetViews>
  <sheetFormatPr baseColWidth="10" defaultRowHeight="15"/>
  <cols>
    <col min="1" max="1" width="35.85546875" customWidth="1"/>
    <col min="2" max="6" width="10.42578125" customWidth="1"/>
    <col min="8" max="8" width="56.85546875" customWidth="1"/>
  </cols>
  <sheetData>
    <row r="1" spans="1:8" ht="31.5">
      <c r="A1" s="53" t="s">
        <v>32</v>
      </c>
    </row>
    <row r="2" spans="1:8" ht="18.75">
      <c r="A2" s="1"/>
    </row>
    <row r="8" spans="1:8" ht="15.75">
      <c r="A8" t="s">
        <v>0</v>
      </c>
      <c r="B8" s="64"/>
      <c r="C8" s="65"/>
      <c r="D8" s="65"/>
      <c r="E8" s="65"/>
      <c r="F8" s="65"/>
      <c r="G8" s="65"/>
      <c r="H8" s="65"/>
    </row>
    <row r="9" spans="1:8" ht="15.75">
      <c r="A9" t="s">
        <v>1</v>
      </c>
      <c r="B9" s="64"/>
      <c r="C9" s="65"/>
      <c r="D9" s="65"/>
      <c r="E9" s="65"/>
      <c r="F9" s="65"/>
      <c r="G9" s="65"/>
      <c r="H9" s="65"/>
    </row>
    <row r="10" spans="1:8" ht="15.75">
      <c r="A10" t="s">
        <v>2</v>
      </c>
      <c r="B10" s="64"/>
      <c r="C10" s="65"/>
      <c r="D10" s="65"/>
      <c r="E10" s="65"/>
      <c r="F10" s="65"/>
      <c r="G10" s="65"/>
      <c r="H10" s="65"/>
    </row>
    <row r="11" spans="1:8" ht="15.75">
      <c r="A11" t="s">
        <v>3</v>
      </c>
      <c r="B11" s="66"/>
      <c r="C11" s="66"/>
      <c r="D11" s="66"/>
      <c r="E11" s="66"/>
      <c r="F11" s="66"/>
      <c r="G11" s="66"/>
      <c r="H11" s="66"/>
    </row>
    <row r="12" spans="1:8" ht="15.75">
      <c r="A12" t="s">
        <v>4</v>
      </c>
      <c r="B12" s="67"/>
      <c r="C12" s="67"/>
      <c r="D12" s="67"/>
      <c r="E12" s="68"/>
      <c r="F12" s="68"/>
      <c r="G12" s="68"/>
      <c r="H12" s="68"/>
    </row>
    <row r="13" spans="1:8" ht="15.75" thickBot="1"/>
    <row r="14" spans="1:8" ht="39.75" customHeight="1" thickBot="1">
      <c r="A14" s="4" t="s">
        <v>35</v>
      </c>
      <c r="B14" s="5" t="s">
        <v>11</v>
      </c>
      <c r="C14" s="6" t="s">
        <v>6</v>
      </c>
      <c r="D14" s="6" t="s">
        <v>7</v>
      </c>
      <c r="E14" s="6" t="s">
        <v>8</v>
      </c>
      <c r="F14" s="6" t="s">
        <v>9</v>
      </c>
      <c r="G14" s="7" t="s">
        <v>10</v>
      </c>
      <c r="H14" s="8" t="s">
        <v>41</v>
      </c>
    </row>
    <row r="15" spans="1:8" ht="15.75" thickBot="1">
      <c r="A15" s="17" t="s">
        <v>36</v>
      </c>
      <c r="B15" s="35" t="s">
        <v>5</v>
      </c>
      <c r="C15" s="34" t="s">
        <v>28</v>
      </c>
      <c r="D15" s="34" t="s">
        <v>29</v>
      </c>
      <c r="E15" s="34" t="s">
        <v>30</v>
      </c>
      <c r="F15" s="35" t="s">
        <v>15</v>
      </c>
      <c r="G15" s="43"/>
      <c r="H15" s="49"/>
    </row>
    <row r="16" spans="1:8" ht="99.95" customHeight="1" thickBot="1">
      <c r="A16" s="38" t="s">
        <v>33</v>
      </c>
      <c r="B16" s="2"/>
      <c r="C16" s="2"/>
      <c r="D16" s="2"/>
      <c r="E16" s="2"/>
      <c r="F16" s="2"/>
      <c r="G16" s="41">
        <f>SUM(B16:F16)</f>
        <v>0</v>
      </c>
      <c r="H16" s="37"/>
    </row>
    <row r="17" spans="1:8" ht="35.25" customHeight="1" thickBot="1">
      <c r="A17" s="4" t="s">
        <v>37</v>
      </c>
      <c r="B17" s="5" t="s">
        <v>11</v>
      </c>
      <c r="C17" s="6" t="s">
        <v>6</v>
      </c>
      <c r="D17" s="6" t="s">
        <v>7</v>
      </c>
      <c r="E17" s="6" t="s">
        <v>8</v>
      </c>
      <c r="F17" s="6" t="s">
        <v>9</v>
      </c>
      <c r="G17" s="7" t="s">
        <v>10</v>
      </c>
      <c r="H17" s="42" t="s">
        <v>42</v>
      </c>
    </row>
    <row r="18" spans="1:8" ht="15.75" thickBot="1">
      <c r="A18" s="33" t="s">
        <v>38</v>
      </c>
      <c r="B18" s="13" t="s">
        <v>16</v>
      </c>
      <c r="C18" s="35" t="s">
        <v>17</v>
      </c>
      <c r="D18" s="35" t="s">
        <v>18</v>
      </c>
      <c r="E18" s="35" t="s">
        <v>19</v>
      </c>
      <c r="F18" s="35" t="s">
        <v>20</v>
      </c>
      <c r="G18" s="43"/>
      <c r="H18" s="48"/>
    </row>
    <row r="19" spans="1:8" ht="132.75" customHeight="1" thickBot="1">
      <c r="A19" s="39" t="s">
        <v>31</v>
      </c>
      <c r="B19" s="2"/>
      <c r="C19" s="2"/>
      <c r="D19" s="2"/>
      <c r="E19" s="2"/>
      <c r="F19" s="2"/>
      <c r="G19" s="41"/>
      <c r="H19" s="50"/>
    </row>
    <row r="20" spans="1:8" ht="34.5" customHeight="1" thickBot="1">
      <c r="A20" s="9" t="s">
        <v>39</v>
      </c>
      <c r="B20" s="10" t="s">
        <v>11</v>
      </c>
      <c r="C20" s="11" t="s">
        <v>6</v>
      </c>
      <c r="D20" s="11" t="s">
        <v>7</v>
      </c>
      <c r="E20" s="11" t="s">
        <v>8</v>
      </c>
      <c r="F20" s="11" t="s">
        <v>9</v>
      </c>
      <c r="G20" s="12" t="s">
        <v>10</v>
      </c>
      <c r="H20" s="42" t="s">
        <v>43</v>
      </c>
    </row>
    <row r="21" spans="1:8" ht="15.75" thickBot="1">
      <c r="A21" s="33" t="s">
        <v>40</v>
      </c>
      <c r="B21" s="36" t="s">
        <v>25</v>
      </c>
      <c r="C21" s="14" t="s">
        <v>21</v>
      </c>
      <c r="D21" s="35" t="s">
        <v>22</v>
      </c>
      <c r="E21" s="14" t="s">
        <v>23</v>
      </c>
      <c r="F21" s="35" t="s">
        <v>24</v>
      </c>
      <c r="G21" s="43"/>
      <c r="H21" s="48"/>
    </row>
    <row r="22" spans="1:8" ht="111.75" customHeight="1" thickBot="1">
      <c r="A22" s="40" t="s">
        <v>34</v>
      </c>
      <c r="B22" s="3"/>
      <c r="C22" s="3"/>
      <c r="D22" s="3"/>
      <c r="E22" s="15"/>
      <c r="F22" s="15"/>
      <c r="G22" s="44">
        <f>SUM(B22:F22)</f>
        <v>0</v>
      </c>
      <c r="H22" s="40"/>
    </row>
    <row r="23" spans="1:8" ht="15.75" thickBot="1">
      <c r="E23" s="62" t="s">
        <v>14</v>
      </c>
      <c r="F23" s="63"/>
      <c r="G23" s="16">
        <f>SUM(G16+G19+G22)</f>
        <v>0</v>
      </c>
    </row>
    <row r="24" spans="1:8" ht="15.75" thickBot="1">
      <c r="E24" s="62" t="s">
        <v>12</v>
      </c>
      <c r="F24" s="63"/>
      <c r="G24" s="31">
        <f>IF(ISNUMBER(G23)=FALSE,"Keine Note",ROUNDDOWN(MAX(1,(MIN(5,((1-(3.1/(Notenskala!B2-0.1-Notenskala!B3))*Notenskala!B3)+((3.1/(Notenskala!B2-0.1-Notenskala!B3))*$G23))))),1))</f>
        <v>5</v>
      </c>
    </row>
    <row r="25" spans="1:8" ht="15.75" thickBot="1">
      <c r="E25" s="60" t="s">
        <v>13</v>
      </c>
      <c r="F25" s="61"/>
      <c r="G25" s="32"/>
    </row>
    <row r="26" spans="1:8">
      <c r="E26" s="51"/>
      <c r="F26" s="51"/>
      <c r="G26" s="52"/>
    </row>
    <row r="27" spans="1:8">
      <c r="E27" s="51"/>
      <c r="F27" s="51"/>
      <c r="G27" s="52"/>
    </row>
    <row r="28" spans="1:8">
      <c r="E28" s="51"/>
      <c r="F28" s="51"/>
      <c r="G28" s="52"/>
    </row>
    <row r="29" spans="1:8">
      <c r="E29" s="51"/>
      <c r="F29" s="51"/>
      <c r="G29" s="52"/>
    </row>
    <row r="30" spans="1:8">
      <c r="A30" t="s">
        <v>45</v>
      </c>
      <c r="H30" t="s">
        <v>45</v>
      </c>
    </row>
    <row r="31" spans="1:8">
      <c r="A31" t="s">
        <v>47</v>
      </c>
      <c r="H31" t="s">
        <v>46</v>
      </c>
    </row>
    <row r="34" spans="1:8" ht="15.75">
      <c r="A34" s="45" t="s">
        <v>44</v>
      </c>
      <c r="B34" s="46"/>
      <c r="C34" s="46"/>
      <c r="D34" s="46"/>
      <c r="E34" s="46"/>
      <c r="F34" s="46"/>
      <c r="G34" s="46"/>
      <c r="H34" s="47"/>
    </row>
    <row r="35" spans="1:8">
      <c r="A35" s="54"/>
      <c r="B35" s="55"/>
      <c r="C35" s="55"/>
      <c r="D35" s="55"/>
      <c r="E35" s="55"/>
      <c r="F35" s="55"/>
      <c r="G35" s="55"/>
      <c r="H35" s="56"/>
    </row>
    <row r="36" spans="1:8">
      <c r="A36" s="54"/>
      <c r="B36" s="55"/>
      <c r="C36" s="55"/>
      <c r="D36" s="55"/>
      <c r="E36" s="55"/>
      <c r="F36" s="55"/>
      <c r="G36" s="55"/>
      <c r="H36" s="56"/>
    </row>
    <row r="37" spans="1:8">
      <c r="A37" s="54"/>
      <c r="B37" s="55"/>
      <c r="C37" s="55"/>
      <c r="D37" s="55"/>
      <c r="E37" s="55"/>
      <c r="F37" s="55"/>
      <c r="G37" s="55"/>
      <c r="H37" s="56"/>
    </row>
    <row r="38" spans="1:8">
      <c r="A38" s="54"/>
      <c r="B38" s="55"/>
      <c r="C38" s="55"/>
      <c r="D38" s="55"/>
      <c r="E38" s="55"/>
      <c r="F38" s="55"/>
      <c r="G38" s="55"/>
      <c r="H38" s="56"/>
    </row>
    <row r="39" spans="1:8">
      <c r="A39" s="54"/>
      <c r="B39" s="55"/>
      <c r="C39" s="55"/>
      <c r="D39" s="55"/>
      <c r="E39" s="55"/>
      <c r="F39" s="55"/>
      <c r="G39" s="55"/>
      <c r="H39" s="56"/>
    </row>
    <row r="40" spans="1:8">
      <c r="A40" s="54"/>
      <c r="B40" s="55"/>
      <c r="C40" s="55"/>
      <c r="D40" s="55"/>
      <c r="E40" s="55"/>
      <c r="F40" s="55"/>
      <c r="G40" s="55"/>
      <c r="H40" s="56"/>
    </row>
    <row r="41" spans="1:8">
      <c r="A41" s="54"/>
      <c r="B41" s="55"/>
      <c r="C41" s="55"/>
      <c r="D41" s="55"/>
      <c r="E41" s="55"/>
      <c r="F41" s="55"/>
      <c r="G41" s="55"/>
      <c r="H41" s="56"/>
    </row>
    <row r="42" spans="1:8">
      <c r="A42" s="54"/>
      <c r="B42" s="55"/>
      <c r="C42" s="55"/>
      <c r="D42" s="55"/>
      <c r="E42" s="55"/>
      <c r="F42" s="55"/>
      <c r="G42" s="55"/>
      <c r="H42" s="56"/>
    </row>
    <row r="43" spans="1:8">
      <c r="A43" s="54"/>
      <c r="B43" s="55"/>
      <c r="C43" s="55"/>
      <c r="D43" s="55"/>
      <c r="E43" s="55"/>
      <c r="F43" s="55"/>
      <c r="G43" s="55"/>
      <c r="H43" s="56"/>
    </row>
    <row r="44" spans="1:8">
      <c r="A44" s="54"/>
      <c r="B44" s="55"/>
      <c r="C44" s="55"/>
      <c r="D44" s="55"/>
      <c r="E44" s="55"/>
      <c r="F44" s="55"/>
      <c r="G44" s="55"/>
      <c r="H44" s="56"/>
    </row>
    <row r="45" spans="1:8">
      <c r="A45" s="54"/>
      <c r="B45" s="55"/>
      <c r="C45" s="55"/>
      <c r="D45" s="55"/>
      <c r="E45" s="55"/>
      <c r="F45" s="55"/>
      <c r="G45" s="55"/>
      <c r="H45" s="56"/>
    </row>
    <row r="46" spans="1:8">
      <c r="A46" s="54"/>
      <c r="B46" s="55"/>
      <c r="C46" s="55"/>
      <c r="D46" s="55"/>
      <c r="E46" s="55"/>
      <c r="F46" s="55"/>
      <c r="G46" s="55"/>
      <c r="H46" s="56"/>
    </row>
    <row r="47" spans="1:8">
      <c r="A47" s="54"/>
      <c r="B47" s="55"/>
      <c r="C47" s="55"/>
      <c r="D47" s="55"/>
      <c r="E47" s="55"/>
      <c r="F47" s="55"/>
      <c r="G47" s="55"/>
      <c r="H47" s="56"/>
    </row>
    <row r="48" spans="1:8">
      <c r="A48" s="54"/>
      <c r="B48" s="55"/>
      <c r="C48" s="55"/>
      <c r="D48" s="55"/>
      <c r="E48" s="55"/>
      <c r="F48" s="55"/>
      <c r="G48" s="55"/>
      <c r="H48" s="56"/>
    </row>
    <row r="49" spans="1:8">
      <c r="A49" s="54"/>
      <c r="B49" s="55"/>
      <c r="C49" s="55"/>
      <c r="D49" s="55"/>
      <c r="E49" s="55"/>
      <c r="F49" s="55"/>
      <c r="G49" s="55"/>
      <c r="H49" s="56"/>
    </row>
    <row r="50" spans="1:8">
      <c r="A50" s="54"/>
      <c r="B50" s="55"/>
      <c r="C50" s="55"/>
      <c r="D50" s="55"/>
      <c r="E50" s="55"/>
      <c r="F50" s="55"/>
      <c r="G50" s="55"/>
      <c r="H50" s="56"/>
    </row>
    <row r="51" spans="1:8">
      <c r="A51" s="54"/>
      <c r="B51" s="55"/>
      <c r="C51" s="55"/>
      <c r="D51" s="55"/>
      <c r="E51" s="55"/>
      <c r="F51" s="55"/>
      <c r="G51" s="55"/>
      <c r="H51" s="56"/>
    </row>
    <row r="52" spans="1:8">
      <c r="A52" s="54"/>
      <c r="B52" s="55"/>
      <c r="C52" s="55"/>
      <c r="D52" s="55"/>
      <c r="E52" s="55"/>
      <c r="F52" s="55"/>
      <c r="G52" s="55"/>
      <c r="H52" s="56"/>
    </row>
    <row r="53" spans="1:8">
      <c r="A53" s="54"/>
      <c r="B53" s="55"/>
      <c r="C53" s="55"/>
      <c r="D53" s="55"/>
      <c r="E53" s="55"/>
      <c r="F53" s="55"/>
      <c r="G53" s="55"/>
      <c r="H53" s="56"/>
    </row>
    <row r="54" spans="1:8">
      <c r="A54" s="54"/>
      <c r="B54" s="55"/>
      <c r="C54" s="55"/>
      <c r="D54" s="55"/>
      <c r="E54" s="55"/>
      <c r="F54" s="55"/>
      <c r="G54" s="55"/>
      <c r="H54" s="56"/>
    </row>
    <row r="55" spans="1:8">
      <c r="A55" s="54"/>
      <c r="B55" s="55"/>
      <c r="C55" s="55"/>
      <c r="D55" s="55"/>
      <c r="E55" s="55"/>
      <c r="F55" s="55"/>
      <c r="G55" s="55"/>
      <c r="H55" s="56"/>
    </row>
    <row r="56" spans="1:8">
      <c r="A56" s="54"/>
      <c r="B56" s="55"/>
      <c r="C56" s="55"/>
      <c r="D56" s="55"/>
      <c r="E56" s="55"/>
      <c r="F56" s="55"/>
      <c r="G56" s="55"/>
      <c r="H56" s="56"/>
    </row>
    <row r="57" spans="1:8">
      <c r="A57" s="57"/>
      <c r="B57" s="58"/>
      <c r="C57" s="58"/>
      <c r="D57" s="58"/>
      <c r="E57" s="58"/>
      <c r="F57" s="58"/>
      <c r="G57" s="58"/>
      <c r="H57" s="59"/>
    </row>
  </sheetData>
  <mergeCells count="9">
    <mergeCell ref="A35:H57"/>
    <mergeCell ref="E25:F25"/>
    <mergeCell ref="E23:F23"/>
    <mergeCell ref="E24:F24"/>
    <mergeCell ref="B8:H8"/>
    <mergeCell ref="B9:H9"/>
    <mergeCell ref="B10:H10"/>
    <mergeCell ref="B11:H11"/>
    <mergeCell ref="B12:H12"/>
  </mergeCells>
  <pageMargins left="0.70866141732283461" right="0.70866141732283461" top="0.74803149606299213" bottom="0.74803149606299213" header="0.31496062992125984" footer="0.31496062992125984"/>
  <pageSetup paperSize="9" scale="55" orientation="portrait" r:id="rId1"/>
  <rowBreaks count="1" manualBreakCount="1">
    <brk id="2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752475</xdr:colOff>
                    <xdr:row>2</xdr:row>
                    <xdr:rowOff>28575</xdr:rowOff>
                  </from>
                  <to>
                    <xdr:col>0</xdr:col>
                    <xdr:colOff>1876425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752475</xdr:colOff>
                    <xdr:row>3</xdr:row>
                    <xdr:rowOff>180975</xdr:rowOff>
                  </from>
                  <to>
                    <xdr:col>0</xdr:col>
                    <xdr:colOff>1876425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47625</xdr:colOff>
                    <xdr:row>2</xdr:row>
                    <xdr:rowOff>28575</xdr:rowOff>
                  </from>
                  <to>
                    <xdr:col>4</xdr:col>
                    <xdr:colOff>485775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3</xdr:row>
                    <xdr:rowOff>180975</xdr:rowOff>
                  </from>
                  <to>
                    <xdr:col>4</xdr:col>
                    <xdr:colOff>485775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A3" activeCellId="1" sqref="A2 A3"/>
    </sheetView>
  </sheetViews>
  <sheetFormatPr baseColWidth="10" defaultRowHeight="15"/>
  <cols>
    <col min="1" max="6" width="22.7109375" customWidth="1"/>
  </cols>
  <sheetData>
    <row r="1" spans="1:6">
      <c r="A1" s="27"/>
      <c r="B1" s="30" t="s">
        <v>14</v>
      </c>
      <c r="C1" s="30" t="s">
        <v>13</v>
      </c>
    </row>
    <row r="2" spans="1:6">
      <c r="A2" s="28" t="s">
        <v>26</v>
      </c>
      <c r="B2" s="29">
        <v>50</v>
      </c>
      <c r="C2" s="29">
        <v>1</v>
      </c>
      <c r="D2" s="18"/>
      <c r="E2" s="18"/>
      <c r="F2" s="18"/>
    </row>
    <row r="3" spans="1:6">
      <c r="A3" s="28" t="s">
        <v>27</v>
      </c>
      <c r="B3" s="29">
        <v>100</v>
      </c>
      <c r="C3" s="29">
        <v>4</v>
      </c>
      <c r="D3" s="18"/>
      <c r="E3" s="18"/>
      <c r="F3" s="18"/>
    </row>
    <row r="4" spans="1:6">
      <c r="A4" s="26"/>
      <c r="B4" s="18"/>
      <c r="C4" s="18"/>
      <c r="D4" s="18"/>
      <c r="E4" s="18"/>
      <c r="F4" s="18"/>
    </row>
    <row r="5" spans="1:6">
      <c r="A5" s="19" t="s">
        <v>14</v>
      </c>
      <c r="B5" s="20" t="s">
        <v>13</v>
      </c>
      <c r="C5" s="21" t="s">
        <v>14</v>
      </c>
      <c r="D5" s="19" t="s">
        <v>13</v>
      </c>
      <c r="E5" s="21" t="s">
        <v>14</v>
      </c>
      <c r="F5" s="19" t="s">
        <v>13</v>
      </c>
    </row>
    <row r="6" spans="1:6">
      <c r="A6" s="22">
        <f>IF(B3&lt;0,0,B3)</f>
        <v>100</v>
      </c>
      <c r="B6" s="23">
        <f>IF(ISNUMBER(A6)=FALSE,"Keine Note",ROUNDDOWN(MAX(1,(MIN(5,((1-(3.1/($B$2-0.1-$B$3))*$B$3)+((3.1/($B$2-0.1-$B$3))*A6))))),1))</f>
        <v>1</v>
      </c>
      <c r="C6" s="24">
        <f>IF((A73-0.5)&lt;0,0,A73-0.5)</f>
        <v>66</v>
      </c>
      <c r="D6" s="23">
        <f>IF(ISNUMBER(C6)=FALSE,"Keine Note",ROUNDDOWN(MAX(1,(MIN(5,((1-(3.1/($B$2-0.1-$B$3))*$B$3)+((3.1/($B$2-0.1-$B$3))*C6))))),1))</f>
        <v>3.1</v>
      </c>
      <c r="E6" s="24">
        <f>IF((C73-0.5)&lt;0,0,C73-0.5)</f>
        <v>32</v>
      </c>
      <c r="F6" s="25">
        <f>IF(ISNUMBER(E6)=FALSE,"Keine Note",ROUNDDOWN(MAX(1,(MIN(5,((1-(3.1/($D$13-0.1-$D$14))*$D$14)+((3.1/($D$13-0.1-$D$14))*E6))))),1))</f>
        <v>1</v>
      </c>
    </row>
    <row r="7" spans="1:6">
      <c r="A7" s="22">
        <f t="shared" ref="A7:A70" si="0">IF((A6-0.5)&lt;0,0,A6-0.5)</f>
        <v>99.5</v>
      </c>
      <c r="B7" s="23">
        <f t="shared" ref="B7:B70" si="1">IF(ISNUMBER(A7)=FALSE,"Keine Note",ROUNDDOWN(MAX(1,(MIN(5,((1-(3.1/($B$2-0.1-$B$3))*$B$3)+((3.1/($B$2-0.1-$B$3))*A7))))),1))</f>
        <v>1</v>
      </c>
      <c r="C7" s="24">
        <f t="shared" ref="C7:C70" si="2">IF((C6-0.5)&lt;0,0,C6-0.5)</f>
        <v>65.5</v>
      </c>
      <c r="D7" s="23">
        <f t="shared" ref="D7:D70" si="3">IF(ISNUMBER(C7)=FALSE,"Keine Note",ROUNDDOWN(MAX(1,(MIN(5,((1-(3.1/($B$2-0.1-$B$3))*$B$3)+((3.1/($B$2-0.1-$B$3))*C7))))),1))</f>
        <v>3.1</v>
      </c>
      <c r="E7" s="24">
        <f t="shared" ref="E7:E70" si="4">IF((E6-0.5)&lt;0,0,E6-0.5)</f>
        <v>31.5</v>
      </c>
      <c r="F7" s="25">
        <f t="shared" ref="F7:F70" si="5">IF(ISNUMBER(E7)=FALSE,"Keine Note",ROUNDDOWN(MAX(1,(MIN(5,((1-(3.1/($D$13-0.1-$D$14))*$D$14)+((3.1/($D$13-0.1-$D$14))*E7))))),1))</f>
        <v>1</v>
      </c>
    </row>
    <row r="8" spans="1:6">
      <c r="A8" s="22">
        <f t="shared" si="0"/>
        <v>99</v>
      </c>
      <c r="B8" s="23">
        <f t="shared" si="1"/>
        <v>1</v>
      </c>
      <c r="C8" s="24">
        <f t="shared" si="2"/>
        <v>65</v>
      </c>
      <c r="D8" s="23">
        <f t="shared" si="3"/>
        <v>3.1</v>
      </c>
      <c r="E8" s="24">
        <f t="shared" si="4"/>
        <v>31</v>
      </c>
      <c r="F8" s="25">
        <f t="shared" si="5"/>
        <v>1</v>
      </c>
    </row>
    <row r="9" spans="1:6">
      <c r="A9" s="22">
        <f t="shared" si="0"/>
        <v>98.5</v>
      </c>
      <c r="B9" s="23">
        <f t="shared" si="1"/>
        <v>1</v>
      </c>
      <c r="C9" s="24">
        <f t="shared" si="2"/>
        <v>64.5</v>
      </c>
      <c r="D9" s="23">
        <f t="shared" si="3"/>
        <v>3.1</v>
      </c>
      <c r="E9" s="24">
        <f t="shared" si="4"/>
        <v>30.5</v>
      </c>
      <c r="F9" s="25">
        <f t="shared" si="5"/>
        <v>1</v>
      </c>
    </row>
    <row r="10" spans="1:6">
      <c r="A10" s="22">
        <f t="shared" si="0"/>
        <v>98</v>
      </c>
      <c r="B10" s="23">
        <f t="shared" si="1"/>
        <v>1.1000000000000001</v>
      </c>
      <c r="C10" s="24">
        <f t="shared" si="2"/>
        <v>64</v>
      </c>
      <c r="D10" s="23">
        <f t="shared" si="3"/>
        <v>3.2</v>
      </c>
      <c r="E10" s="24">
        <f t="shared" si="4"/>
        <v>30</v>
      </c>
      <c r="F10" s="25">
        <f t="shared" si="5"/>
        <v>1</v>
      </c>
    </row>
    <row r="11" spans="1:6">
      <c r="A11" s="22">
        <f t="shared" si="0"/>
        <v>97.5</v>
      </c>
      <c r="B11" s="23">
        <f t="shared" si="1"/>
        <v>1.1000000000000001</v>
      </c>
      <c r="C11" s="24">
        <f t="shared" si="2"/>
        <v>63.5</v>
      </c>
      <c r="D11" s="23">
        <f t="shared" si="3"/>
        <v>3.2</v>
      </c>
      <c r="E11" s="24">
        <f t="shared" si="4"/>
        <v>29.5</v>
      </c>
      <c r="F11" s="25">
        <f t="shared" si="5"/>
        <v>1</v>
      </c>
    </row>
    <row r="12" spans="1:6">
      <c r="A12" s="22">
        <f t="shared" si="0"/>
        <v>97</v>
      </c>
      <c r="B12" s="23">
        <f t="shared" si="1"/>
        <v>1.1000000000000001</v>
      </c>
      <c r="C12" s="24">
        <f t="shared" si="2"/>
        <v>63</v>
      </c>
      <c r="D12" s="23">
        <f t="shared" si="3"/>
        <v>3.2</v>
      </c>
      <c r="E12" s="24">
        <f t="shared" si="4"/>
        <v>29</v>
      </c>
      <c r="F12" s="25">
        <f t="shared" si="5"/>
        <v>1</v>
      </c>
    </row>
    <row r="13" spans="1:6">
      <c r="A13" s="22">
        <f t="shared" si="0"/>
        <v>96.5</v>
      </c>
      <c r="B13" s="23">
        <f t="shared" si="1"/>
        <v>1.2</v>
      </c>
      <c r="C13" s="24">
        <f t="shared" si="2"/>
        <v>62.5</v>
      </c>
      <c r="D13" s="23">
        <f t="shared" si="3"/>
        <v>3.3</v>
      </c>
      <c r="E13" s="24">
        <f t="shared" si="4"/>
        <v>28.5</v>
      </c>
      <c r="F13" s="25">
        <f t="shared" si="5"/>
        <v>1</v>
      </c>
    </row>
    <row r="14" spans="1:6">
      <c r="A14" s="22">
        <f t="shared" si="0"/>
        <v>96</v>
      </c>
      <c r="B14" s="23">
        <f t="shared" si="1"/>
        <v>1.2</v>
      </c>
      <c r="C14" s="24">
        <f t="shared" si="2"/>
        <v>62</v>
      </c>
      <c r="D14" s="23">
        <f t="shared" si="3"/>
        <v>3.3</v>
      </c>
      <c r="E14" s="24">
        <f t="shared" si="4"/>
        <v>28</v>
      </c>
      <c r="F14" s="25">
        <f t="shared" si="5"/>
        <v>1</v>
      </c>
    </row>
    <row r="15" spans="1:6">
      <c r="A15" s="22">
        <f t="shared" si="0"/>
        <v>95.5</v>
      </c>
      <c r="B15" s="23">
        <f t="shared" si="1"/>
        <v>1.2</v>
      </c>
      <c r="C15" s="24">
        <f t="shared" si="2"/>
        <v>61.5</v>
      </c>
      <c r="D15" s="23">
        <f t="shared" si="3"/>
        <v>3.3</v>
      </c>
      <c r="E15" s="24">
        <f t="shared" si="4"/>
        <v>27.5</v>
      </c>
      <c r="F15" s="25">
        <f t="shared" si="5"/>
        <v>1</v>
      </c>
    </row>
    <row r="16" spans="1:6">
      <c r="A16" s="22">
        <f t="shared" si="0"/>
        <v>95</v>
      </c>
      <c r="B16" s="23">
        <f t="shared" si="1"/>
        <v>1.3</v>
      </c>
      <c r="C16" s="24">
        <f t="shared" si="2"/>
        <v>61</v>
      </c>
      <c r="D16" s="23">
        <f t="shared" si="3"/>
        <v>3.4</v>
      </c>
      <c r="E16" s="24">
        <f t="shared" si="4"/>
        <v>27</v>
      </c>
      <c r="F16" s="25">
        <f t="shared" si="5"/>
        <v>1</v>
      </c>
    </row>
    <row r="17" spans="1:6">
      <c r="A17" s="22">
        <f t="shared" si="0"/>
        <v>94.5</v>
      </c>
      <c r="B17" s="23">
        <f t="shared" si="1"/>
        <v>1.3</v>
      </c>
      <c r="C17" s="24">
        <f t="shared" si="2"/>
        <v>60.5</v>
      </c>
      <c r="D17" s="23">
        <f t="shared" si="3"/>
        <v>3.4</v>
      </c>
      <c r="E17" s="24">
        <f t="shared" si="4"/>
        <v>26.5</v>
      </c>
      <c r="F17" s="25">
        <f t="shared" si="5"/>
        <v>1</v>
      </c>
    </row>
    <row r="18" spans="1:6">
      <c r="A18" s="22">
        <f t="shared" si="0"/>
        <v>94</v>
      </c>
      <c r="B18" s="23">
        <f t="shared" si="1"/>
        <v>1.3</v>
      </c>
      <c r="C18" s="24">
        <f t="shared" si="2"/>
        <v>60</v>
      </c>
      <c r="D18" s="23">
        <f t="shared" si="3"/>
        <v>3.4</v>
      </c>
      <c r="E18" s="24">
        <f t="shared" si="4"/>
        <v>26</v>
      </c>
      <c r="F18" s="25">
        <f t="shared" si="5"/>
        <v>1</v>
      </c>
    </row>
    <row r="19" spans="1:6">
      <c r="A19" s="22">
        <f t="shared" si="0"/>
        <v>93.5</v>
      </c>
      <c r="B19" s="23">
        <f t="shared" si="1"/>
        <v>1.4</v>
      </c>
      <c r="C19" s="24">
        <f t="shared" si="2"/>
        <v>59.5</v>
      </c>
      <c r="D19" s="23">
        <f t="shared" si="3"/>
        <v>3.5</v>
      </c>
      <c r="E19" s="24">
        <f t="shared" si="4"/>
        <v>25.5</v>
      </c>
      <c r="F19" s="25">
        <f t="shared" si="5"/>
        <v>1</v>
      </c>
    </row>
    <row r="20" spans="1:6">
      <c r="A20" s="22">
        <f t="shared" si="0"/>
        <v>93</v>
      </c>
      <c r="B20" s="23">
        <f t="shared" si="1"/>
        <v>1.4</v>
      </c>
      <c r="C20" s="24">
        <f t="shared" si="2"/>
        <v>59</v>
      </c>
      <c r="D20" s="23">
        <f t="shared" si="3"/>
        <v>3.5</v>
      </c>
      <c r="E20" s="24">
        <f t="shared" si="4"/>
        <v>25</v>
      </c>
      <c r="F20" s="25">
        <f t="shared" si="5"/>
        <v>1</v>
      </c>
    </row>
    <row r="21" spans="1:6">
      <c r="A21" s="22">
        <f t="shared" si="0"/>
        <v>92.5</v>
      </c>
      <c r="B21" s="23">
        <f t="shared" si="1"/>
        <v>1.4</v>
      </c>
      <c r="C21" s="24">
        <f t="shared" si="2"/>
        <v>58.5</v>
      </c>
      <c r="D21" s="23">
        <f t="shared" si="3"/>
        <v>3.5</v>
      </c>
      <c r="E21" s="24">
        <f t="shared" si="4"/>
        <v>24.5</v>
      </c>
      <c r="F21" s="25">
        <f t="shared" si="5"/>
        <v>1</v>
      </c>
    </row>
    <row r="22" spans="1:6">
      <c r="A22" s="22">
        <f t="shared" si="0"/>
        <v>92</v>
      </c>
      <c r="B22" s="23">
        <f t="shared" si="1"/>
        <v>1.4</v>
      </c>
      <c r="C22" s="24">
        <f t="shared" si="2"/>
        <v>58</v>
      </c>
      <c r="D22" s="23">
        <f t="shared" si="3"/>
        <v>3.5</v>
      </c>
      <c r="E22" s="24">
        <f t="shared" si="4"/>
        <v>24</v>
      </c>
      <c r="F22" s="25">
        <f t="shared" si="5"/>
        <v>1</v>
      </c>
    </row>
    <row r="23" spans="1:6">
      <c r="A23" s="22">
        <f t="shared" si="0"/>
        <v>91.5</v>
      </c>
      <c r="B23" s="23">
        <f t="shared" si="1"/>
        <v>1.5</v>
      </c>
      <c r="C23" s="24">
        <f t="shared" si="2"/>
        <v>57.5</v>
      </c>
      <c r="D23" s="23">
        <f t="shared" si="3"/>
        <v>3.6</v>
      </c>
      <c r="E23" s="24">
        <f t="shared" si="4"/>
        <v>23.5</v>
      </c>
      <c r="F23" s="25">
        <f t="shared" si="5"/>
        <v>1</v>
      </c>
    </row>
    <row r="24" spans="1:6">
      <c r="A24" s="22">
        <f t="shared" si="0"/>
        <v>91</v>
      </c>
      <c r="B24" s="23">
        <f t="shared" si="1"/>
        <v>1.5</v>
      </c>
      <c r="C24" s="24">
        <f t="shared" si="2"/>
        <v>57</v>
      </c>
      <c r="D24" s="23">
        <f t="shared" si="3"/>
        <v>3.6</v>
      </c>
      <c r="E24" s="24">
        <f t="shared" si="4"/>
        <v>23</v>
      </c>
      <c r="F24" s="25">
        <f t="shared" si="5"/>
        <v>1</v>
      </c>
    </row>
    <row r="25" spans="1:6">
      <c r="A25" s="22">
        <f t="shared" si="0"/>
        <v>90.5</v>
      </c>
      <c r="B25" s="23">
        <f t="shared" si="1"/>
        <v>1.5</v>
      </c>
      <c r="C25" s="24">
        <f t="shared" si="2"/>
        <v>56.5</v>
      </c>
      <c r="D25" s="23">
        <f t="shared" si="3"/>
        <v>3.6</v>
      </c>
      <c r="E25" s="24">
        <f t="shared" si="4"/>
        <v>22.5</v>
      </c>
      <c r="F25" s="25">
        <f t="shared" si="5"/>
        <v>1</v>
      </c>
    </row>
    <row r="26" spans="1:6">
      <c r="A26" s="22">
        <f t="shared" si="0"/>
        <v>90</v>
      </c>
      <c r="B26" s="23">
        <f t="shared" si="1"/>
        <v>1.6</v>
      </c>
      <c r="C26" s="24">
        <f t="shared" si="2"/>
        <v>56</v>
      </c>
      <c r="D26" s="23">
        <f t="shared" si="3"/>
        <v>3.7</v>
      </c>
      <c r="E26" s="24">
        <f t="shared" si="4"/>
        <v>22</v>
      </c>
      <c r="F26" s="25">
        <f t="shared" si="5"/>
        <v>1</v>
      </c>
    </row>
    <row r="27" spans="1:6">
      <c r="A27" s="22">
        <f t="shared" si="0"/>
        <v>89.5</v>
      </c>
      <c r="B27" s="23">
        <f t="shared" si="1"/>
        <v>1.6</v>
      </c>
      <c r="C27" s="24">
        <f t="shared" si="2"/>
        <v>55.5</v>
      </c>
      <c r="D27" s="23">
        <f t="shared" si="3"/>
        <v>3.7</v>
      </c>
      <c r="E27" s="24">
        <f t="shared" si="4"/>
        <v>21.5</v>
      </c>
      <c r="F27" s="25">
        <f t="shared" si="5"/>
        <v>1</v>
      </c>
    </row>
    <row r="28" spans="1:6">
      <c r="A28" s="22">
        <f t="shared" si="0"/>
        <v>89</v>
      </c>
      <c r="B28" s="23">
        <f t="shared" si="1"/>
        <v>1.6</v>
      </c>
      <c r="C28" s="24">
        <f t="shared" si="2"/>
        <v>55</v>
      </c>
      <c r="D28" s="23">
        <f t="shared" si="3"/>
        <v>3.7</v>
      </c>
      <c r="E28" s="24">
        <f t="shared" si="4"/>
        <v>21</v>
      </c>
      <c r="F28" s="25">
        <f t="shared" si="5"/>
        <v>1</v>
      </c>
    </row>
    <row r="29" spans="1:6">
      <c r="A29" s="22">
        <f t="shared" si="0"/>
        <v>88.5</v>
      </c>
      <c r="B29" s="23">
        <f t="shared" si="1"/>
        <v>1.7</v>
      </c>
      <c r="C29" s="24">
        <f t="shared" si="2"/>
        <v>54.5</v>
      </c>
      <c r="D29" s="23">
        <f t="shared" si="3"/>
        <v>3.8</v>
      </c>
      <c r="E29" s="24">
        <f t="shared" si="4"/>
        <v>20.5</v>
      </c>
      <c r="F29" s="25">
        <f t="shared" si="5"/>
        <v>1</v>
      </c>
    </row>
    <row r="30" spans="1:6">
      <c r="A30" s="22">
        <f t="shared" si="0"/>
        <v>88</v>
      </c>
      <c r="B30" s="23">
        <f t="shared" si="1"/>
        <v>1.7</v>
      </c>
      <c r="C30" s="24">
        <f t="shared" si="2"/>
        <v>54</v>
      </c>
      <c r="D30" s="23">
        <f t="shared" si="3"/>
        <v>3.8</v>
      </c>
      <c r="E30" s="24">
        <f t="shared" si="4"/>
        <v>20</v>
      </c>
      <c r="F30" s="25">
        <f t="shared" si="5"/>
        <v>1</v>
      </c>
    </row>
    <row r="31" spans="1:6">
      <c r="A31" s="22">
        <f t="shared" si="0"/>
        <v>87.5</v>
      </c>
      <c r="B31" s="23">
        <f t="shared" si="1"/>
        <v>1.7</v>
      </c>
      <c r="C31" s="24">
        <f t="shared" si="2"/>
        <v>53.5</v>
      </c>
      <c r="D31" s="23">
        <f t="shared" si="3"/>
        <v>3.8</v>
      </c>
      <c r="E31" s="24">
        <f t="shared" si="4"/>
        <v>19.5</v>
      </c>
      <c r="F31" s="25">
        <f t="shared" si="5"/>
        <v>1</v>
      </c>
    </row>
    <row r="32" spans="1:6">
      <c r="A32" s="22">
        <f t="shared" si="0"/>
        <v>87</v>
      </c>
      <c r="B32" s="23">
        <f t="shared" si="1"/>
        <v>1.8</v>
      </c>
      <c r="C32" s="24">
        <f t="shared" si="2"/>
        <v>53</v>
      </c>
      <c r="D32" s="23">
        <f t="shared" si="3"/>
        <v>3.9</v>
      </c>
      <c r="E32" s="24">
        <f t="shared" si="4"/>
        <v>19</v>
      </c>
      <c r="F32" s="25">
        <f t="shared" si="5"/>
        <v>1</v>
      </c>
    </row>
    <row r="33" spans="1:6">
      <c r="A33" s="22">
        <f t="shared" si="0"/>
        <v>86.5</v>
      </c>
      <c r="B33" s="23">
        <f t="shared" si="1"/>
        <v>1.8</v>
      </c>
      <c r="C33" s="24">
        <f t="shared" si="2"/>
        <v>52.5</v>
      </c>
      <c r="D33" s="23">
        <f t="shared" si="3"/>
        <v>3.9</v>
      </c>
      <c r="E33" s="24">
        <f t="shared" si="4"/>
        <v>18.5</v>
      </c>
      <c r="F33" s="25">
        <f t="shared" si="5"/>
        <v>1</v>
      </c>
    </row>
    <row r="34" spans="1:6">
      <c r="A34" s="22">
        <f t="shared" si="0"/>
        <v>86</v>
      </c>
      <c r="B34" s="23">
        <f t="shared" si="1"/>
        <v>1.8</v>
      </c>
      <c r="C34" s="24">
        <f t="shared" si="2"/>
        <v>52</v>
      </c>
      <c r="D34" s="23">
        <f t="shared" si="3"/>
        <v>3.9</v>
      </c>
      <c r="E34" s="24">
        <f t="shared" si="4"/>
        <v>18</v>
      </c>
      <c r="F34" s="25">
        <f t="shared" si="5"/>
        <v>1</v>
      </c>
    </row>
    <row r="35" spans="1:6">
      <c r="A35" s="22">
        <f t="shared" si="0"/>
        <v>85.5</v>
      </c>
      <c r="B35" s="23">
        <f t="shared" si="1"/>
        <v>1.8</v>
      </c>
      <c r="C35" s="24">
        <f t="shared" si="2"/>
        <v>51.5</v>
      </c>
      <c r="D35" s="23">
        <f t="shared" si="3"/>
        <v>4</v>
      </c>
      <c r="E35" s="24">
        <f t="shared" si="4"/>
        <v>17.5</v>
      </c>
      <c r="F35" s="25">
        <f t="shared" si="5"/>
        <v>1</v>
      </c>
    </row>
    <row r="36" spans="1:6">
      <c r="A36" s="22">
        <f t="shared" si="0"/>
        <v>85</v>
      </c>
      <c r="B36" s="23">
        <f t="shared" si="1"/>
        <v>1.9</v>
      </c>
      <c r="C36" s="24">
        <f t="shared" si="2"/>
        <v>51</v>
      </c>
      <c r="D36" s="23">
        <f t="shared" si="3"/>
        <v>4</v>
      </c>
      <c r="E36" s="24">
        <f t="shared" si="4"/>
        <v>17</v>
      </c>
      <c r="F36" s="25">
        <f t="shared" si="5"/>
        <v>1</v>
      </c>
    </row>
    <row r="37" spans="1:6">
      <c r="A37" s="22">
        <f t="shared" si="0"/>
        <v>84.5</v>
      </c>
      <c r="B37" s="23">
        <f t="shared" si="1"/>
        <v>1.9</v>
      </c>
      <c r="C37" s="24">
        <f t="shared" si="2"/>
        <v>50.5</v>
      </c>
      <c r="D37" s="23">
        <f t="shared" si="3"/>
        <v>4</v>
      </c>
      <c r="E37" s="24">
        <f t="shared" si="4"/>
        <v>16.5</v>
      </c>
      <c r="F37" s="25">
        <f t="shared" si="5"/>
        <v>1</v>
      </c>
    </row>
    <row r="38" spans="1:6">
      <c r="A38" s="22">
        <f t="shared" si="0"/>
        <v>84</v>
      </c>
      <c r="B38" s="23">
        <f t="shared" si="1"/>
        <v>1.9</v>
      </c>
      <c r="C38" s="24">
        <f t="shared" si="2"/>
        <v>50</v>
      </c>
      <c r="D38" s="23">
        <f t="shared" si="3"/>
        <v>4</v>
      </c>
      <c r="E38" s="24">
        <f t="shared" si="4"/>
        <v>16</v>
      </c>
      <c r="F38" s="25">
        <f t="shared" si="5"/>
        <v>1</v>
      </c>
    </row>
    <row r="39" spans="1:6">
      <c r="A39" s="22">
        <f t="shared" si="0"/>
        <v>83.5</v>
      </c>
      <c r="B39" s="23">
        <f t="shared" si="1"/>
        <v>2</v>
      </c>
      <c r="C39" s="24">
        <f t="shared" si="2"/>
        <v>49.5</v>
      </c>
      <c r="D39" s="23">
        <f t="shared" si="3"/>
        <v>4.0999999999999996</v>
      </c>
      <c r="E39" s="24">
        <f t="shared" si="4"/>
        <v>15.5</v>
      </c>
      <c r="F39" s="25">
        <f t="shared" si="5"/>
        <v>1</v>
      </c>
    </row>
    <row r="40" spans="1:6">
      <c r="A40" s="22">
        <f t="shared" si="0"/>
        <v>83</v>
      </c>
      <c r="B40" s="23">
        <f t="shared" si="1"/>
        <v>2</v>
      </c>
      <c r="C40" s="24">
        <f t="shared" si="2"/>
        <v>49</v>
      </c>
      <c r="D40" s="23">
        <f t="shared" si="3"/>
        <v>4.0999999999999996</v>
      </c>
      <c r="E40" s="24">
        <f t="shared" si="4"/>
        <v>15</v>
      </c>
      <c r="F40" s="25">
        <f t="shared" si="5"/>
        <v>1</v>
      </c>
    </row>
    <row r="41" spans="1:6">
      <c r="A41" s="22">
        <f t="shared" si="0"/>
        <v>82.5</v>
      </c>
      <c r="B41" s="23">
        <f t="shared" si="1"/>
        <v>2</v>
      </c>
      <c r="C41" s="24">
        <f t="shared" si="2"/>
        <v>48.5</v>
      </c>
      <c r="D41" s="23">
        <f t="shared" si="3"/>
        <v>4.0999999999999996</v>
      </c>
      <c r="E41" s="24">
        <f t="shared" si="4"/>
        <v>14.5</v>
      </c>
      <c r="F41" s="25">
        <f t="shared" si="5"/>
        <v>1</v>
      </c>
    </row>
    <row r="42" spans="1:6">
      <c r="A42" s="22">
        <f t="shared" si="0"/>
        <v>82</v>
      </c>
      <c r="B42" s="23">
        <f t="shared" si="1"/>
        <v>2.1</v>
      </c>
      <c r="C42" s="24">
        <f t="shared" si="2"/>
        <v>48</v>
      </c>
      <c r="D42" s="23">
        <f t="shared" si="3"/>
        <v>4.2</v>
      </c>
      <c r="E42" s="24">
        <f t="shared" si="4"/>
        <v>14</v>
      </c>
      <c r="F42" s="25">
        <f t="shared" si="5"/>
        <v>1</v>
      </c>
    </row>
    <row r="43" spans="1:6">
      <c r="A43" s="22">
        <f t="shared" si="0"/>
        <v>81.5</v>
      </c>
      <c r="B43" s="23">
        <f t="shared" si="1"/>
        <v>2.1</v>
      </c>
      <c r="C43" s="24">
        <f t="shared" si="2"/>
        <v>47.5</v>
      </c>
      <c r="D43" s="23">
        <f t="shared" si="3"/>
        <v>4.2</v>
      </c>
      <c r="E43" s="24">
        <f t="shared" si="4"/>
        <v>13.5</v>
      </c>
      <c r="F43" s="25">
        <f t="shared" si="5"/>
        <v>1</v>
      </c>
    </row>
    <row r="44" spans="1:6">
      <c r="A44" s="22">
        <f t="shared" si="0"/>
        <v>81</v>
      </c>
      <c r="B44" s="23">
        <f t="shared" si="1"/>
        <v>2.1</v>
      </c>
      <c r="C44" s="24">
        <f t="shared" si="2"/>
        <v>47</v>
      </c>
      <c r="D44" s="23">
        <f t="shared" si="3"/>
        <v>4.2</v>
      </c>
      <c r="E44" s="24">
        <f t="shared" si="4"/>
        <v>13</v>
      </c>
      <c r="F44" s="25">
        <f t="shared" si="5"/>
        <v>1</v>
      </c>
    </row>
    <row r="45" spans="1:6">
      <c r="A45" s="22">
        <f t="shared" si="0"/>
        <v>80.5</v>
      </c>
      <c r="B45" s="23">
        <f t="shared" si="1"/>
        <v>2.2000000000000002</v>
      </c>
      <c r="C45" s="24">
        <f t="shared" si="2"/>
        <v>46.5</v>
      </c>
      <c r="D45" s="23">
        <f t="shared" si="3"/>
        <v>4.3</v>
      </c>
      <c r="E45" s="24">
        <f t="shared" si="4"/>
        <v>12.5</v>
      </c>
      <c r="F45" s="25">
        <f t="shared" si="5"/>
        <v>1</v>
      </c>
    </row>
    <row r="46" spans="1:6">
      <c r="A46" s="22">
        <f t="shared" si="0"/>
        <v>80</v>
      </c>
      <c r="B46" s="23">
        <f t="shared" si="1"/>
        <v>2.2000000000000002</v>
      </c>
      <c r="C46" s="24">
        <f t="shared" si="2"/>
        <v>46</v>
      </c>
      <c r="D46" s="23">
        <f t="shared" si="3"/>
        <v>4.3</v>
      </c>
      <c r="E46" s="24">
        <f t="shared" si="4"/>
        <v>12</v>
      </c>
      <c r="F46" s="25">
        <f t="shared" si="5"/>
        <v>1</v>
      </c>
    </row>
    <row r="47" spans="1:6">
      <c r="A47" s="22">
        <f t="shared" si="0"/>
        <v>79.5</v>
      </c>
      <c r="B47" s="23">
        <f t="shared" si="1"/>
        <v>2.2000000000000002</v>
      </c>
      <c r="C47" s="24">
        <f t="shared" si="2"/>
        <v>45.5</v>
      </c>
      <c r="D47" s="23">
        <f t="shared" si="3"/>
        <v>4.3</v>
      </c>
      <c r="E47" s="24">
        <f t="shared" si="4"/>
        <v>11.5</v>
      </c>
      <c r="F47" s="25">
        <f t="shared" si="5"/>
        <v>1</v>
      </c>
    </row>
    <row r="48" spans="1:6">
      <c r="A48" s="22">
        <f t="shared" si="0"/>
        <v>79</v>
      </c>
      <c r="B48" s="23">
        <f t="shared" si="1"/>
        <v>2.2000000000000002</v>
      </c>
      <c r="C48" s="24">
        <f t="shared" si="2"/>
        <v>45</v>
      </c>
      <c r="D48" s="23">
        <f t="shared" si="3"/>
        <v>4.4000000000000004</v>
      </c>
      <c r="E48" s="24">
        <f t="shared" si="4"/>
        <v>11</v>
      </c>
      <c r="F48" s="25">
        <f t="shared" si="5"/>
        <v>1</v>
      </c>
    </row>
    <row r="49" spans="1:6">
      <c r="A49" s="22">
        <f t="shared" si="0"/>
        <v>78.5</v>
      </c>
      <c r="B49" s="23">
        <f t="shared" si="1"/>
        <v>2.2999999999999998</v>
      </c>
      <c r="C49" s="24">
        <f t="shared" si="2"/>
        <v>44.5</v>
      </c>
      <c r="D49" s="23">
        <f t="shared" si="3"/>
        <v>4.4000000000000004</v>
      </c>
      <c r="E49" s="24">
        <f t="shared" si="4"/>
        <v>10.5</v>
      </c>
      <c r="F49" s="25">
        <f t="shared" si="5"/>
        <v>1</v>
      </c>
    </row>
    <row r="50" spans="1:6">
      <c r="A50" s="22">
        <f t="shared" si="0"/>
        <v>78</v>
      </c>
      <c r="B50" s="23">
        <f t="shared" si="1"/>
        <v>2.2999999999999998</v>
      </c>
      <c r="C50" s="24">
        <f t="shared" si="2"/>
        <v>44</v>
      </c>
      <c r="D50" s="23">
        <f t="shared" si="3"/>
        <v>4.4000000000000004</v>
      </c>
      <c r="E50" s="24">
        <f t="shared" si="4"/>
        <v>10</v>
      </c>
      <c r="F50" s="25">
        <f t="shared" si="5"/>
        <v>1</v>
      </c>
    </row>
    <row r="51" spans="1:6">
      <c r="A51" s="22">
        <f t="shared" si="0"/>
        <v>77.5</v>
      </c>
      <c r="B51" s="23">
        <f t="shared" si="1"/>
        <v>2.2999999999999998</v>
      </c>
      <c r="C51" s="24">
        <f t="shared" si="2"/>
        <v>43.5</v>
      </c>
      <c r="D51" s="23">
        <f t="shared" si="3"/>
        <v>4.4000000000000004</v>
      </c>
      <c r="E51" s="24">
        <f t="shared" si="4"/>
        <v>9.5</v>
      </c>
      <c r="F51" s="25">
        <f t="shared" si="5"/>
        <v>1</v>
      </c>
    </row>
    <row r="52" spans="1:6">
      <c r="A52" s="22">
        <f t="shared" si="0"/>
        <v>77</v>
      </c>
      <c r="B52" s="23">
        <f t="shared" si="1"/>
        <v>2.4</v>
      </c>
      <c r="C52" s="24">
        <f t="shared" si="2"/>
        <v>43</v>
      </c>
      <c r="D52" s="23">
        <f t="shared" si="3"/>
        <v>4.5</v>
      </c>
      <c r="E52" s="24">
        <f t="shared" si="4"/>
        <v>9</v>
      </c>
      <c r="F52" s="25">
        <f t="shared" si="5"/>
        <v>1</v>
      </c>
    </row>
    <row r="53" spans="1:6">
      <c r="A53" s="22">
        <f t="shared" si="0"/>
        <v>76.5</v>
      </c>
      <c r="B53" s="23">
        <f t="shared" si="1"/>
        <v>2.4</v>
      </c>
      <c r="C53" s="24">
        <f t="shared" si="2"/>
        <v>42.5</v>
      </c>
      <c r="D53" s="23">
        <f t="shared" si="3"/>
        <v>4.5</v>
      </c>
      <c r="E53" s="24">
        <f t="shared" si="4"/>
        <v>8.5</v>
      </c>
      <c r="F53" s="25">
        <f t="shared" si="5"/>
        <v>1</v>
      </c>
    </row>
    <row r="54" spans="1:6">
      <c r="A54" s="22">
        <f t="shared" si="0"/>
        <v>76</v>
      </c>
      <c r="B54" s="23">
        <f t="shared" si="1"/>
        <v>2.4</v>
      </c>
      <c r="C54" s="24">
        <f t="shared" si="2"/>
        <v>42</v>
      </c>
      <c r="D54" s="23">
        <f t="shared" si="3"/>
        <v>4.5</v>
      </c>
      <c r="E54" s="24">
        <f t="shared" si="4"/>
        <v>8</v>
      </c>
      <c r="F54" s="25">
        <f t="shared" si="5"/>
        <v>1</v>
      </c>
    </row>
    <row r="55" spans="1:6">
      <c r="A55" s="22">
        <f t="shared" si="0"/>
        <v>75.5</v>
      </c>
      <c r="B55" s="23">
        <f t="shared" si="1"/>
        <v>2.5</v>
      </c>
      <c r="C55" s="24">
        <f t="shared" si="2"/>
        <v>41.5</v>
      </c>
      <c r="D55" s="23">
        <f t="shared" si="3"/>
        <v>4.5999999999999996</v>
      </c>
      <c r="E55" s="24">
        <f t="shared" si="4"/>
        <v>7.5</v>
      </c>
      <c r="F55" s="25">
        <f t="shared" si="5"/>
        <v>1</v>
      </c>
    </row>
    <row r="56" spans="1:6">
      <c r="A56" s="22">
        <f t="shared" si="0"/>
        <v>75</v>
      </c>
      <c r="B56" s="23">
        <f t="shared" si="1"/>
        <v>2.5</v>
      </c>
      <c r="C56" s="24">
        <f t="shared" si="2"/>
        <v>41</v>
      </c>
      <c r="D56" s="23">
        <f t="shared" si="3"/>
        <v>4.5999999999999996</v>
      </c>
      <c r="E56" s="24">
        <f t="shared" si="4"/>
        <v>7</v>
      </c>
      <c r="F56" s="25">
        <f t="shared" si="5"/>
        <v>1</v>
      </c>
    </row>
    <row r="57" spans="1:6">
      <c r="A57" s="22">
        <f t="shared" si="0"/>
        <v>74.5</v>
      </c>
      <c r="B57" s="23">
        <f t="shared" si="1"/>
        <v>2.5</v>
      </c>
      <c r="C57" s="24">
        <f t="shared" si="2"/>
        <v>40.5</v>
      </c>
      <c r="D57" s="23">
        <f t="shared" si="3"/>
        <v>4.5999999999999996</v>
      </c>
      <c r="E57" s="24">
        <f t="shared" si="4"/>
        <v>6.5</v>
      </c>
      <c r="F57" s="25">
        <f t="shared" si="5"/>
        <v>1</v>
      </c>
    </row>
    <row r="58" spans="1:6">
      <c r="A58" s="22">
        <f t="shared" si="0"/>
        <v>74</v>
      </c>
      <c r="B58" s="23">
        <f t="shared" si="1"/>
        <v>2.6</v>
      </c>
      <c r="C58" s="24">
        <f t="shared" si="2"/>
        <v>40</v>
      </c>
      <c r="D58" s="23">
        <f t="shared" si="3"/>
        <v>4.7</v>
      </c>
      <c r="E58" s="24">
        <f t="shared" si="4"/>
        <v>6</v>
      </c>
      <c r="F58" s="25">
        <f t="shared" si="5"/>
        <v>1</v>
      </c>
    </row>
    <row r="59" spans="1:6">
      <c r="A59" s="22">
        <f t="shared" si="0"/>
        <v>73.5</v>
      </c>
      <c r="B59" s="23">
        <f t="shared" si="1"/>
        <v>2.6</v>
      </c>
      <c r="C59" s="24">
        <f t="shared" si="2"/>
        <v>39.5</v>
      </c>
      <c r="D59" s="23">
        <f t="shared" si="3"/>
        <v>4.7</v>
      </c>
      <c r="E59" s="24">
        <f t="shared" si="4"/>
        <v>5.5</v>
      </c>
      <c r="F59" s="25">
        <f t="shared" si="5"/>
        <v>1</v>
      </c>
    </row>
    <row r="60" spans="1:6">
      <c r="A60" s="22">
        <f t="shared" si="0"/>
        <v>73</v>
      </c>
      <c r="B60" s="23">
        <f t="shared" si="1"/>
        <v>2.6</v>
      </c>
      <c r="C60" s="24">
        <f t="shared" si="2"/>
        <v>39</v>
      </c>
      <c r="D60" s="23">
        <f t="shared" si="3"/>
        <v>4.7</v>
      </c>
      <c r="E60" s="24">
        <f t="shared" si="4"/>
        <v>5</v>
      </c>
      <c r="F60" s="25">
        <f t="shared" si="5"/>
        <v>1</v>
      </c>
    </row>
    <row r="61" spans="1:6">
      <c r="A61" s="22">
        <f t="shared" si="0"/>
        <v>72.5</v>
      </c>
      <c r="B61" s="23">
        <f t="shared" si="1"/>
        <v>2.7</v>
      </c>
      <c r="C61" s="24">
        <f t="shared" si="2"/>
        <v>38.5</v>
      </c>
      <c r="D61" s="23">
        <f t="shared" si="3"/>
        <v>4.8</v>
      </c>
      <c r="E61" s="24">
        <f t="shared" si="4"/>
        <v>4.5</v>
      </c>
      <c r="F61" s="25">
        <f t="shared" si="5"/>
        <v>1</v>
      </c>
    </row>
    <row r="62" spans="1:6">
      <c r="A62" s="22">
        <f t="shared" si="0"/>
        <v>72</v>
      </c>
      <c r="B62" s="23">
        <f t="shared" si="1"/>
        <v>2.7</v>
      </c>
      <c r="C62" s="24">
        <f t="shared" si="2"/>
        <v>38</v>
      </c>
      <c r="D62" s="23">
        <f t="shared" si="3"/>
        <v>4.8</v>
      </c>
      <c r="E62" s="24">
        <f t="shared" si="4"/>
        <v>4</v>
      </c>
      <c r="F62" s="25">
        <f t="shared" si="5"/>
        <v>1</v>
      </c>
    </row>
    <row r="63" spans="1:6">
      <c r="A63" s="22">
        <f t="shared" si="0"/>
        <v>71.5</v>
      </c>
      <c r="B63" s="23">
        <f t="shared" si="1"/>
        <v>2.7</v>
      </c>
      <c r="C63" s="24">
        <f t="shared" si="2"/>
        <v>37.5</v>
      </c>
      <c r="D63" s="23">
        <f t="shared" si="3"/>
        <v>4.8</v>
      </c>
      <c r="E63" s="24">
        <f t="shared" si="4"/>
        <v>3.5</v>
      </c>
      <c r="F63" s="25">
        <f t="shared" si="5"/>
        <v>1</v>
      </c>
    </row>
    <row r="64" spans="1:6">
      <c r="A64" s="22">
        <f t="shared" si="0"/>
        <v>71</v>
      </c>
      <c r="B64" s="23">
        <f t="shared" si="1"/>
        <v>2.7</v>
      </c>
      <c r="C64" s="24">
        <f t="shared" si="2"/>
        <v>37</v>
      </c>
      <c r="D64" s="23">
        <f t="shared" si="3"/>
        <v>4.8</v>
      </c>
      <c r="E64" s="24">
        <f t="shared" si="4"/>
        <v>3</v>
      </c>
      <c r="F64" s="25">
        <f t="shared" si="5"/>
        <v>5</v>
      </c>
    </row>
    <row r="65" spans="1:6">
      <c r="A65" s="22">
        <f t="shared" si="0"/>
        <v>70.5</v>
      </c>
      <c r="B65" s="23">
        <f t="shared" si="1"/>
        <v>2.8</v>
      </c>
      <c r="C65" s="24">
        <f t="shared" si="2"/>
        <v>36.5</v>
      </c>
      <c r="D65" s="23">
        <f t="shared" si="3"/>
        <v>4.9000000000000004</v>
      </c>
      <c r="E65" s="24">
        <f t="shared" si="4"/>
        <v>2.5</v>
      </c>
      <c r="F65" s="25">
        <f t="shared" si="5"/>
        <v>5</v>
      </c>
    </row>
    <row r="66" spans="1:6">
      <c r="A66" s="22">
        <f t="shared" si="0"/>
        <v>70</v>
      </c>
      <c r="B66" s="23">
        <f t="shared" si="1"/>
        <v>2.8</v>
      </c>
      <c r="C66" s="24">
        <f t="shared" si="2"/>
        <v>36</v>
      </c>
      <c r="D66" s="23">
        <f t="shared" si="3"/>
        <v>4.9000000000000004</v>
      </c>
      <c r="E66" s="24">
        <f t="shared" si="4"/>
        <v>2</v>
      </c>
      <c r="F66" s="25">
        <f t="shared" si="5"/>
        <v>5</v>
      </c>
    </row>
    <row r="67" spans="1:6">
      <c r="A67" s="22">
        <f t="shared" si="0"/>
        <v>69.5</v>
      </c>
      <c r="B67" s="23">
        <f t="shared" si="1"/>
        <v>2.8</v>
      </c>
      <c r="C67" s="24">
        <f t="shared" si="2"/>
        <v>35.5</v>
      </c>
      <c r="D67" s="23">
        <f t="shared" si="3"/>
        <v>4.9000000000000004</v>
      </c>
      <c r="E67" s="24">
        <f t="shared" si="4"/>
        <v>1.5</v>
      </c>
      <c r="F67" s="25">
        <f t="shared" si="5"/>
        <v>5</v>
      </c>
    </row>
    <row r="68" spans="1:6">
      <c r="A68" s="22">
        <f t="shared" si="0"/>
        <v>69</v>
      </c>
      <c r="B68" s="23">
        <f t="shared" si="1"/>
        <v>2.9</v>
      </c>
      <c r="C68" s="24">
        <f t="shared" si="2"/>
        <v>35</v>
      </c>
      <c r="D68" s="23">
        <f t="shared" si="3"/>
        <v>5</v>
      </c>
      <c r="E68" s="24">
        <f t="shared" si="4"/>
        <v>1</v>
      </c>
      <c r="F68" s="25">
        <f t="shared" si="5"/>
        <v>5</v>
      </c>
    </row>
    <row r="69" spans="1:6">
      <c r="A69" s="22">
        <f t="shared" si="0"/>
        <v>68.5</v>
      </c>
      <c r="B69" s="23">
        <f t="shared" si="1"/>
        <v>2.9</v>
      </c>
      <c r="C69" s="24">
        <f t="shared" si="2"/>
        <v>34.5</v>
      </c>
      <c r="D69" s="23">
        <f t="shared" si="3"/>
        <v>5</v>
      </c>
      <c r="E69" s="24">
        <f t="shared" si="4"/>
        <v>0.5</v>
      </c>
      <c r="F69" s="25">
        <f t="shared" si="5"/>
        <v>5</v>
      </c>
    </row>
    <row r="70" spans="1:6">
      <c r="A70" s="22">
        <f t="shared" si="0"/>
        <v>68</v>
      </c>
      <c r="B70" s="23">
        <f t="shared" si="1"/>
        <v>2.9</v>
      </c>
      <c r="C70" s="24">
        <f t="shared" si="2"/>
        <v>34</v>
      </c>
      <c r="D70" s="23">
        <f t="shared" si="3"/>
        <v>5</v>
      </c>
      <c r="E70" s="24">
        <f t="shared" si="4"/>
        <v>0</v>
      </c>
      <c r="F70" s="25">
        <f t="shared" si="5"/>
        <v>5</v>
      </c>
    </row>
    <row r="71" spans="1:6">
      <c r="A71" s="22">
        <f t="shared" ref="A71:A73" si="6">IF((A70-0.5)&lt;0,0,A70-0.5)</f>
        <v>67.5</v>
      </c>
      <c r="B71" s="23">
        <f t="shared" ref="B71:B73" si="7">IF(ISNUMBER(A71)=FALSE,"Keine Note",ROUNDDOWN(MAX(1,(MIN(5,((1-(3.1/($B$2-0.1-$B$3))*$B$3)+((3.1/($B$2-0.1-$B$3))*A71))))),1))</f>
        <v>3</v>
      </c>
      <c r="C71" s="24">
        <f t="shared" ref="C71:C73" si="8">IF((C70-0.5)&lt;0,0,C70-0.5)</f>
        <v>33.5</v>
      </c>
      <c r="D71" s="23">
        <f t="shared" ref="D71:D73" si="9">IF(ISNUMBER(C71)=FALSE,"Keine Note",ROUNDDOWN(MAX(1,(MIN(5,((1-(3.1/($B$2-0.1-$B$3))*$B$3)+((3.1/($B$2-0.1-$B$3))*C71))))),1))</f>
        <v>5</v>
      </c>
      <c r="E71" s="24">
        <f t="shared" ref="E71:E73" si="10">IF((E70-0.5)&lt;0,0,E70-0.5)</f>
        <v>0</v>
      </c>
      <c r="F71" s="25">
        <f t="shared" ref="F71:F73" si="11">IF(ISNUMBER(E71)=FALSE,"Keine Note",ROUNDDOWN(MAX(1,(MIN(5,((1-(3.1/($D$13-0.1-$D$14))*$D$14)+((3.1/($D$13-0.1-$D$14))*E71))))),1))</f>
        <v>5</v>
      </c>
    </row>
    <row r="72" spans="1:6">
      <c r="A72" s="22">
        <f t="shared" si="6"/>
        <v>67</v>
      </c>
      <c r="B72" s="23">
        <f t="shared" si="7"/>
        <v>3</v>
      </c>
      <c r="C72" s="24">
        <f t="shared" si="8"/>
        <v>33</v>
      </c>
      <c r="D72" s="23">
        <f t="shared" si="9"/>
        <v>5</v>
      </c>
      <c r="E72" s="24">
        <f t="shared" si="10"/>
        <v>0</v>
      </c>
      <c r="F72" s="25">
        <f t="shared" si="11"/>
        <v>5</v>
      </c>
    </row>
    <row r="73" spans="1:6">
      <c r="A73" s="22">
        <f t="shared" si="6"/>
        <v>66.5</v>
      </c>
      <c r="B73" s="23">
        <f t="shared" si="7"/>
        <v>3</v>
      </c>
      <c r="C73" s="24">
        <f t="shared" si="8"/>
        <v>32.5</v>
      </c>
      <c r="D73" s="23">
        <f t="shared" si="9"/>
        <v>5</v>
      </c>
      <c r="E73" s="24">
        <f t="shared" si="10"/>
        <v>0</v>
      </c>
      <c r="F73" s="25">
        <f t="shared" si="11"/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Bewertung</vt:lpstr>
      <vt:lpstr>Notenskala</vt:lpstr>
      <vt:lpstr>Bewertung!Druckbereich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Klein, Larissa</dc:creator>
  <cp:lastModifiedBy>Roth Wilhelmine</cp:lastModifiedBy>
  <cp:lastPrinted>2020-09-29T09:03:39Z</cp:lastPrinted>
  <dcterms:created xsi:type="dcterms:W3CDTF">2020-02-25T07:08:41Z</dcterms:created>
  <dcterms:modified xsi:type="dcterms:W3CDTF">2020-12-17T10:55:54Z</dcterms:modified>
</cp:coreProperties>
</file>